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480" windowHeight="8175" activeTab="0"/>
  </bookViews>
  <sheets>
    <sheet name="Гидравлический расчет" sheetId="1" r:id="rId1"/>
    <sheet name="Коэффициенты местных сопротивл" sheetId="2" r:id="rId2"/>
  </sheets>
  <definedNames/>
  <calcPr fullCalcOnLoad="1"/>
</workbook>
</file>

<file path=xl/sharedStrings.xml><?xml version="1.0" encoding="utf-8"?>
<sst xmlns="http://schemas.openxmlformats.org/spreadsheetml/2006/main" count="147" uniqueCount="65">
  <si>
    <t>кг/ч</t>
  </si>
  <si>
    <t>кг/м3</t>
  </si>
  <si>
    <t>м</t>
  </si>
  <si>
    <t>м3/ч</t>
  </si>
  <si>
    <t>м3/с</t>
  </si>
  <si>
    <t>Па</t>
  </si>
  <si>
    <t>м/с</t>
  </si>
  <si>
    <t>ξ</t>
  </si>
  <si>
    <t>Гидравлический расчет тепловой сети</t>
  </si>
  <si>
    <t>Участок №1</t>
  </si>
  <si>
    <t>Участок №2</t>
  </si>
  <si>
    <t>Участок №3</t>
  </si>
  <si>
    <t>Участок №4</t>
  </si>
  <si>
    <t>Сумма Pтр.уч=</t>
  </si>
  <si>
    <t>G</t>
  </si>
  <si>
    <t>Po</t>
  </si>
  <si>
    <t>dвн</t>
  </si>
  <si>
    <t>v*10^(-6)</t>
  </si>
  <si>
    <t>L</t>
  </si>
  <si>
    <t>e</t>
  </si>
  <si>
    <t>V</t>
  </si>
  <si>
    <t>W</t>
  </si>
  <si>
    <t>Re</t>
  </si>
  <si>
    <t>λтр</t>
  </si>
  <si>
    <t>ΔРтр</t>
  </si>
  <si>
    <t>E</t>
  </si>
  <si>
    <t>ΔРм</t>
  </si>
  <si>
    <t>N п.п.</t>
  </si>
  <si>
    <t>Местное сопротивление</t>
  </si>
  <si>
    <t>Коэффициент местного сопротивления</t>
  </si>
  <si>
    <t>Задвижка</t>
  </si>
  <si>
    <t>Вентиль с косым шпинделем</t>
  </si>
  <si>
    <t>Вентиль с вертикальным шпинделем</t>
  </si>
  <si>
    <t>Обратный клапан нормальный</t>
  </si>
  <si>
    <t>Обратный клапан «захлопка»</t>
  </si>
  <si>
    <t>Кран проходной</t>
  </si>
  <si>
    <t>Компенсатор однолинзовый без рубашки</t>
  </si>
  <si>
    <t>1.6 - 0.5</t>
  </si>
  <si>
    <t>Компенсатор однолинзовый с рубашкой</t>
  </si>
  <si>
    <t>Компенсатор сальниковый</t>
  </si>
  <si>
    <t>Компенсатор П-образный</t>
  </si>
  <si>
    <t>Отводы, гнутые под углом 90°</t>
  </si>
  <si>
    <t>-</t>
  </si>
  <si>
    <t>со складками R=3d</t>
  </si>
  <si>
    <t>со складками R=4d</t>
  </si>
  <si>
    <t>гладкие R=1d</t>
  </si>
  <si>
    <t>гладкие R=3d</t>
  </si>
  <si>
    <t>гладкие R=4d</t>
  </si>
  <si>
    <t>Отводы сварные одношовные под</t>
  </si>
  <si>
    <t>углом 30°</t>
  </si>
  <si>
    <t>углом 45°</t>
  </si>
  <si>
    <t>углом 60°</t>
  </si>
  <si>
    <t>Отводы сварные двухшовные</t>
  </si>
  <si>
    <t>под углом 90°</t>
  </si>
  <si>
    <t>то же, трехшовные</t>
  </si>
  <si>
    <t>Тройник при слиянии потока:</t>
  </si>
  <si>
    <t>проход</t>
  </si>
  <si>
    <t>ответвление</t>
  </si>
  <si>
    <t>Тройник при разветвлении потока:</t>
  </si>
  <si>
    <t>Тройник при встречном потоке</t>
  </si>
  <si>
    <t>Внезапное расширение</t>
  </si>
  <si>
    <t>Внезапное сужение</t>
  </si>
  <si>
    <t>Грязевик</t>
  </si>
  <si>
    <t xml:space="preserve">  Коэффициенты местных сопротивлений </t>
  </si>
  <si>
    <t>Δр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</si>
</sst>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"/>
    <numFmt numFmtId="166" formatCode="0.00000000"/>
    <numFmt numFmtId="167" formatCode="0.00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#,##0.0000_р_."/>
    <numFmt numFmtId="174" formatCode="#,##0.000000"/>
  </numFmts>
  <fonts count="51">
    <font>
      <sz val="11"/>
      <color theme="1"/>
      <name val="Calibri"/>
      <family val="2"/>
    </font>
    <font>
      <sz val="12"/>
      <color indexed="8"/>
      <name val="Bookman Old Styl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i/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9"/>
      <name val="Bookman Old Style"/>
      <family val="2"/>
    </font>
    <font>
      <sz val="12"/>
      <color indexed="62"/>
      <name val="Bookman Old Style"/>
      <family val="2"/>
    </font>
    <font>
      <b/>
      <sz val="12"/>
      <color indexed="63"/>
      <name val="Bookman Old Style"/>
      <family val="2"/>
    </font>
    <font>
      <b/>
      <sz val="12"/>
      <color indexed="52"/>
      <name val="Bookman Old Style"/>
      <family val="2"/>
    </font>
    <font>
      <b/>
      <sz val="15"/>
      <color indexed="56"/>
      <name val="Bookman Old Style"/>
      <family val="2"/>
    </font>
    <font>
      <b/>
      <sz val="13"/>
      <color indexed="56"/>
      <name val="Bookman Old Style"/>
      <family val="2"/>
    </font>
    <font>
      <b/>
      <sz val="11"/>
      <color indexed="56"/>
      <name val="Bookman Old Style"/>
      <family val="2"/>
    </font>
    <font>
      <b/>
      <sz val="12"/>
      <color indexed="8"/>
      <name val="Bookman Old Style"/>
      <family val="2"/>
    </font>
    <font>
      <b/>
      <sz val="12"/>
      <color indexed="9"/>
      <name val="Bookman Old Style"/>
      <family val="2"/>
    </font>
    <font>
      <b/>
      <sz val="18"/>
      <color indexed="56"/>
      <name val="Cambria"/>
      <family val="2"/>
    </font>
    <font>
      <sz val="12"/>
      <color indexed="60"/>
      <name val="Bookman Old Style"/>
      <family val="2"/>
    </font>
    <font>
      <sz val="12"/>
      <color indexed="20"/>
      <name val="Bookman Old Style"/>
      <family val="2"/>
    </font>
    <font>
      <i/>
      <sz val="12"/>
      <color indexed="23"/>
      <name val="Bookman Old Style"/>
      <family val="2"/>
    </font>
    <font>
      <sz val="12"/>
      <color indexed="52"/>
      <name val="Bookman Old Style"/>
      <family val="2"/>
    </font>
    <font>
      <sz val="12"/>
      <color indexed="10"/>
      <name val="Bookman Old Style"/>
      <family val="2"/>
    </font>
    <font>
      <sz val="12"/>
      <color indexed="17"/>
      <name val="Bookman Old Style"/>
      <family val="2"/>
    </font>
    <font>
      <sz val="20"/>
      <color indexed="8"/>
      <name val="Calibri"/>
      <family val="2"/>
    </font>
    <font>
      <i/>
      <sz val="20"/>
      <color indexed="8"/>
      <name val="Calibri"/>
      <family val="2"/>
    </font>
    <font>
      <b/>
      <sz val="18"/>
      <name val="Calibri"/>
      <family val="2"/>
    </font>
    <font>
      <b/>
      <i/>
      <sz val="16"/>
      <color indexed="8"/>
      <name val="Calibri"/>
      <family val="2"/>
    </font>
    <font>
      <sz val="12"/>
      <color theme="1"/>
      <name val="Bookman Old Style"/>
      <family val="2"/>
    </font>
    <font>
      <sz val="12"/>
      <color theme="0"/>
      <name val="Bookman Old Style"/>
      <family val="2"/>
    </font>
    <font>
      <sz val="12"/>
      <color rgb="FF3F3F76"/>
      <name val="Bookman Old Style"/>
      <family val="2"/>
    </font>
    <font>
      <b/>
      <sz val="12"/>
      <color rgb="FF3F3F3F"/>
      <name val="Bookman Old Style"/>
      <family val="2"/>
    </font>
    <font>
      <b/>
      <sz val="12"/>
      <color rgb="FFFA7D00"/>
      <name val="Bookman Old Style"/>
      <family val="2"/>
    </font>
    <font>
      <b/>
      <sz val="15"/>
      <color theme="3"/>
      <name val="Bookman Old Style"/>
      <family val="2"/>
    </font>
    <font>
      <b/>
      <sz val="13"/>
      <color theme="3"/>
      <name val="Bookman Old Style"/>
      <family val="2"/>
    </font>
    <font>
      <b/>
      <sz val="11"/>
      <color theme="3"/>
      <name val="Bookman Old Style"/>
      <family val="2"/>
    </font>
    <font>
      <b/>
      <sz val="12"/>
      <color theme="1"/>
      <name val="Bookman Old Style"/>
      <family val="2"/>
    </font>
    <font>
      <b/>
      <sz val="12"/>
      <color theme="0"/>
      <name val="Bookman Old Style"/>
      <family val="2"/>
    </font>
    <font>
      <b/>
      <sz val="18"/>
      <color theme="3"/>
      <name val="Cambria"/>
      <family val="2"/>
    </font>
    <font>
      <sz val="12"/>
      <color rgb="FF9C6500"/>
      <name val="Bookman Old Style"/>
      <family val="2"/>
    </font>
    <font>
      <sz val="12"/>
      <color rgb="FF9C0006"/>
      <name val="Bookman Old Style"/>
      <family val="2"/>
    </font>
    <font>
      <i/>
      <sz val="12"/>
      <color rgb="FF7F7F7F"/>
      <name val="Bookman Old Style"/>
      <family val="2"/>
    </font>
    <font>
      <sz val="12"/>
      <color rgb="FFFA7D00"/>
      <name val="Bookman Old Style"/>
      <family val="2"/>
    </font>
    <font>
      <sz val="12"/>
      <color rgb="FFFF0000"/>
      <name val="Bookman Old Style"/>
      <family val="2"/>
    </font>
    <font>
      <sz val="12"/>
      <color rgb="FF006100"/>
      <name val="Bookman Old Style"/>
      <family val="2"/>
    </font>
    <font>
      <sz val="20"/>
      <color theme="1"/>
      <name val="Calibri"/>
      <family val="2"/>
    </font>
    <font>
      <i/>
      <sz val="20"/>
      <color theme="1"/>
      <name val="Calibri"/>
      <family val="2"/>
    </font>
    <font>
      <sz val="18"/>
      <color theme="1"/>
      <name val="Calibri"/>
      <family val="2"/>
    </font>
    <font>
      <i/>
      <sz val="18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8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0" fontId="47" fillId="3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7" fontId="47" fillId="32" borderId="10" xfId="0" applyNumberFormat="1" applyFont="1" applyFill="1" applyBorder="1" applyAlignment="1">
      <alignment/>
    </xf>
    <xf numFmtId="167" fontId="48" fillId="32" borderId="10" xfId="0" applyNumberFormat="1" applyFont="1" applyFill="1" applyBorder="1" applyAlignment="1">
      <alignment/>
    </xf>
    <xf numFmtId="0" fontId="49" fillId="32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73" fontId="5" fillId="32" borderId="10" xfId="0" applyNumberFormat="1" applyFont="1" applyFill="1" applyBorder="1" applyAlignment="1">
      <alignment/>
    </xf>
    <xf numFmtId="172" fontId="5" fillId="32" borderId="10" xfId="0" applyNumberFormat="1" applyFont="1" applyFill="1" applyBorder="1" applyAlignment="1">
      <alignment/>
    </xf>
    <xf numFmtId="172" fontId="48" fillId="32" borderId="10" xfId="0" applyNumberFormat="1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47" fillId="32" borderId="10" xfId="0" applyNumberFormat="1" applyFont="1" applyFill="1" applyBorder="1" applyAlignment="1">
      <alignment/>
    </xf>
    <xf numFmtId="172" fontId="26" fillId="32" borderId="10" xfId="0" applyNumberFormat="1" applyFont="1" applyFill="1" applyBorder="1" applyAlignment="1">
      <alignment/>
    </xf>
    <xf numFmtId="0" fontId="48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20" xfId="0" applyFont="1" applyBorder="1" applyAlignment="1">
      <alignment/>
    </xf>
    <xf numFmtId="165" fontId="48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165" fontId="47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49"/>
  <sheetViews>
    <sheetView tabSelected="1" zoomScale="85" zoomScaleNormal="85" zoomScaleSheetLayoutView="100" zoomScalePageLayoutView="0" workbookViewId="0" topLeftCell="A27">
      <selection activeCell="M7" sqref="M7"/>
    </sheetView>
  </sheetViews>
  <sheetFormatPr defaultColWidth="9.140625" defaultRowHeight="15"/>
  <cols>
    <col min="1" max="1" width="19.7109375" style="2" customWidth="1"/>
    <col min="2" max="2" width="22.421875" style="2" customWidth="1"/>
    <col min="3" max="3" width="15.7109375" style="2" customWidth="1"/>
    <col min="4" max="4" width="22.57421875" style="2" customWidth="1"/>
    <col min="5" max="5" width="18.57421875" style="2" customWidth="1"/>
    <col min="6" max="6" width="15.7109375" style="2" customWidth="1"/>
    <col min="7" max="7" width="27.28125" style="2" customWidth="1"/>
    <col min="8" max="8" width="15.7109375" style="2" customWidth="1"/>
    <col min="9" max="9" width="15.7109375" style="1" customWidth="1"/>
    <col min="10" max="17" width="15.7109375" style="2" customWidth="1"/>
    <col min="18" max="18" width="15.7109375" style="1" customWidth="1"/>
    <col min="19" max="35" width="15.7109375" style="2" customWidth="1"/>
    <col min="36" max="36" width="0.42578125" style="2" customWidth="1"/>
    <col min="37" max="37" width="7.140625" style="2" customWidth="1"/>
    <col min="38" max="38" width="7.57421875" style="2" customWidth="1"/>
    <col min="39" max="39" width="3.57421875" style="2" bestFit="1" customWidth="1"/>
    <col min="40" max="16384" width="9.140625" style="2" customWidth="1"/>
  </cols>
  <sheetData>
    <row r="1" ht="23.25" customHeight="1"/>
    <row r="2" spans="1:3" ht="27" customHeight="1">
      <c r="A2" s="9" t="s">
        <v>8</v>
      </c>
      <c r="B2" s="8"/>
      <c r="C2" s="8"/>
    </row>
    <row r="3" ht="28.5" customHeight="1"/>
    <row r="4" spans="1:39" ht="30" customHeight="1">
      <c r="A4" s="42" t="s">
        <v>9</v>
      </c>
      <c r="B4" s="42"/>
      <c r="C4" s="42"/>
      <c r="D4" s="42"/>
      <c r="E4" s="42"/>
      <c r="F4" s="42"/>
      <c r="G4" s="42"/>
      <c r="H4" s="4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30" customHeight="1">
      <c r="A5" s="13" t="s">
        <v>14</v>
      </c>
      <c r="B5" s="46">
        <v>244</v>
      </c>
      <c r="C5" s="13" t="s">
        <v>0</v>
      </c>
      <c r="D5" s="13" t="s">
        <v>20</v>
      </c>
      <c r="E5" s="38">
        <f>B5/B6</f>
        <v>0.2832104927166154</v>
      </c>
      <c r="F5" s="13" t="s">
        <v>3</v>
      </c>
      <c r="G5" s="24">
        <f>E5/3600</f>
        <v>7.866958131017095E-05</v>
      </c>
      <c r="H5" s="13" t="s">
        <v>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30" customHeight="1">
      <c r="A6" s="13" t="s">
        <v>15</v>
      </c>
      <c r="B6" s="46">
        <v>861.55</v>
      </c>
      <c r="C6" s="13" t="s">
        <v>1</v>
      </c>
      <c r="D6" s="13" t="s">
        <v>21</v>
      </c>
      <c r="E6" s="38">
        <f>G5/(0.785*B7^2)</f>
        <v>0.16034564343474333</v>
      </c>
      <c r="F6" s="13" t="s">
        <v>6</v>
      </c>
      <c r="G6" s="13"/>
      <c r="H6" s="1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30" customHeight="1">
      <c r="A7" s="13" t="s">
        <v>16</v>
      </c>
      <c r="B7" s="46">
        <v>0.025</v>
      </c>
      <c r="C7" s="13" t="s">
        <v>2</v>
      </c>
      <c r="D7" s="13" t="s">
        <v>22</v>
      </c>
      <c r="E7" s="38">
        <f>E6*B7/(B8*10^(-6))</f>
        <v>25862.20055399086</v>
      </c>
      <c r="F7" s="13"/>
      <c r="G7" s="13"/>
      <c r="H7" s="1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30" customHeight="1">
      <c r="A8" s="13" t="s">
        <v>17</v>
      </c>
      <c r="B8" s="46">
        <v>0.155</v>
      </c>
      <c r="C8" s="13"/>
      <c r="D8" s="14" t="s">
        <v>23</v>
      </c>
      <c r="E8" s="38">
        <f>0.11*((E10+(68/E7))^0.25)</f>
        <v>0.026619180848840702</v>
      </c>
      <c r="F8" s="13"/>
      <c r="G8" s="13"/>
      <c r="H8" s="1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30" customHeight="1">
      <c r="A9" s="13" t="s">
        <v>18</v>
      </c>
      <c r="B9" s="46">
        <v>83</v>
      </c>
      <c r="C9" s="13"/>
      <c r="D9" s="15" t="s">
        <v>24</v>
      </c>
      <c r="E9" s="38">
        <f>E8*B6*E6^2/(2*B7)*B9</f>
        <v>978.8081820563715</v>
      </c>
      <c r="F9" s="13" t="s">
        <v>5</v>
      </c>
      <c r="G9" s="13"/>
      <c r="H9" s="1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30" customHeight="1">
      <c r="A10" s="13" t="s">
        <v>19</v>
      </c>
      <c r="B10" s="46">
        <v>2E-05</v>
      </c>
      <c r="C10" s="13"/>
      <c r="D10" s="13" t="s">
        <v>25</v>
      </c>
      <c r="E10" s="38">
        <f>B10/B7</f>
        <v>0.0008</v>
      </c>
      <c r="F10" s="13"/>
      <c r="G10" s="13"/>
      <c r="H10" s="1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30" customHeight="1">
      <c r="A11" s="14" t="s">
        <v>7</v>
      </c>
      <c r="B11" s="46">
        <v>6</v>
      </c>
      <c r="C11" s="13"/>
      <c r="D11" s="15" t="s">
        <v>26</v>
      </c>
      <c r="E11" s="38">
        <f>B11*(B6*E6^2/2)</f>
        <v>66.4532263236983</v>
      </c>
      <c r="F11" s="13" t="s">
        <v>5</v>
      </c>
      <c r="G11" s="13"/>
      <c r="H11" s="1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39" ht="30" customHeight="1">
      <c r="A12" s="13"/>
      <c r="B12" s="46"/>
      <c r="C12" s="13"/>
      <c r="D12" s="12" t="s">
        <v>64</v>
      </c>
      <c r="E12" s="39">
        <f>E11+E9</f>
        <v>1045.2614083800697</v>
      </c>
      <c r="F12" s="13" t="s">
        <v>5</v>
      </c>
      <c r="G12" s="13"/>
      <c r="H12" s="1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1:39" ht="30" customHeight="1">
      <c r="A13" s="16"/>
      <c r="B13" s="16"/>
      <c r="C13" s="16"/>
      <c r="D13" s="17"/>
      <c r="E13" s="18"/>
      <c r="F13" s="16"/>
      <c r="G13" s="16"/>
      <c r="H13" s="1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39" ht="30" customHeight="1">
      <c r="A14" s="42" t="s">
        <v>10</v>
      </c>
      <c r="B14" s="42"/>
      <c r="C14" s="42"/>
      <c r="D14" s="42"/>
      <c r="E14" s="42"/>
      <c r="F14" s="42"/>
      <c r="G14" s="42"/>
      <c r="H14" s="4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1:39" ht="30" customHeight="1">
      <c r="A15" s="10" t="s">
        <v>14</v>
      </c>
      <c r="B15" s="47">
        <v>94</v>
      </c>
      <c r="C15" s="10" t="s">
        <v>0</v>
      </c>
      <c r="D15" s="10" t="s">
        <v>20</v>
      </c>
      <c r="E15" s="40">
        <f>B15/B16</f>
        <v>0.10910568162033545</v>
      </c>
      <c r="F15" s="10" t="s">
        <v>3</v>
      </c>
      <c r="G15" s="23">
        <f>E15/3600</f>
        <v>3.0307133783426513E-05</v>
      </c>
      <c r="H15" s="10" t="s">
        <v>4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39" ht="30" customHeight="1">
      <c r="A16" s="10" t="s">
        <v>15</v>
      </c>
      <c r="B16" s="47">
        <v>861.55</v>
      </c>
      <c r="C16" s="10" t="s">
        <v>1</v>
      </c>
      <c r="D16" s="10" t="s">
        <v>21</v>
      </c>
      <c r="E16" s="40">
        <f>G15/(0.785*B17^2)</f>
        <v>0.1715902832748847</v>
      </c>
      <c r="F16" s="10" t="s">
        <v>6</v>
      </c>
      <c r="G16" s="10"/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30" customHeight="1">
      <c r="A17" s="10" t="s">
        <v>16</v>
      </c>
      <c r="B17" s="47">
        <v>0.015</v>
      </c>
      <c r="C17" s="10" t="s">
        <v>2</v>
      </c>
      <c r="D17" s="10" t="s">
        <v>22</v>
      </c>
      <c r="E17" s="40">
        <f>E16*B17/(B18*10^(-6))</f>
        <v>16605.511284666263</v>
      </c>
      <c r="F17" s="10"/>
      <c r="G17" s="10"/>
      <c r="H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30" customHeight="1">
      <c r="A18" s="10" t="s">
        <v>17</v>
      </c>
      <c r="B18" s="47">
        <v>0.155</v>
      </c>
      <c r="C18" s="10"/>
      <c r="D18" s="11" t="s">
        <v>23</v>
      </c>
      <c r="E18" s="40">
        <f>0.11*((E20+(68/E17))^0.25)</f>
        <v>0.02985793936113376</v>
      </c>
      <c r="F18" s="10"/>
      <c r="G18" s="10"/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30" customHeight="1">
      <c r="A19" s="10" t="s">
        <v>18</v>
      </c>
      <c r="B19" s="47">
        <v>48</v>
      </c>
      <c r="C19" s="10" t="s">
        <v>2</v>
      </c>
      <c r="D19" s="12" t="s">
        <v>24</v>
      </c>
      <c r="E19" s="40">
        <f>E18*B16*E16^2/(2*B17)*B19</f>
        <v>1211.8411163896883</v>
      </c>
      <c r="F19" s="10" t="s">
        <v>5</v>
      </c>
      <c r="G19" s="10"/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30" customHeight="1">
      <c r="A20" s="10" t="s">
        <v>19</v>
      </c>
      <c r="B20" s="47">
        <v>2E-05</v>
      </c>
      <c r="C20" s="10"/>
      <c r="D20" s="10" t="s">
        <v>25</v>
      </c>
      <c r="E20" s="40">
        <f>B20/B17</f>
        <v>0.0013333333333333335</v>
      </c>
      <c r="F20" s="10"/>
      <c r="G20" s="10"/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30" customHeight="1">
      <c r="A21" s="11" t="s">
        <v>7</v>
      </c>
      <c r="B21" s="47">
        <v>3</v>
      </c>
      <c r="C21" s="10"/>
      <c r="D21" s="12" t="s">
        <v>26</v>
      </c>
      <c r="E21" s="40">
        <f>B21*(B16*E16^2/2)</f>
        <v>38.050216154374056</v>
      </c>
      <c r="F21" s="10" t="s">
        <v>5</v>
      </c>
      <c r="G21" s="10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30" customHeight="1">
      <c r="A22" s="12"/>
      <c r="B22" s="36"/>
      <c r="C22" s="12"/>
      <c r="D22" s="12" t="s">
        <v>64</v>
      </c>
      <c r="E22" s="37">
        <f>E21+E19</f>
        <v>1249.8913325440624</v>
      </c>
      <c r="F22" s="12" t="s">
        <v>5</v>
      </c>
      <c r="G22" s="12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30" customHeight="1">
      <c r="A23" s="16"/>
      <c r="B23" s="16"/>
      <c r="C23" s="16"/>
      <c r="D23" s="17"/>
      <c r="E23" s="18"/>
      <c r="F23" s="16"/>
      <c r="G23" s="16"/>
      <c r="H23" s="1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30" customHeight="1">
      <c r="A24" s="42" t="s">
        <v>11</v>
      </c>
      <c r="B24" s="42"/>
      <c r="C24" s="42"/>
      <c r="D24" s="42"/>
      <c r="E24" s="42"/>
      <c r="F24" s="42"/>
      <c r="G24" s="42"/>
      <c r="H24" s="4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30" customHeight="1">
      <c r="A25" s="10" t="s">
        <v>14</v>
      </c>
      <c r="B25" s="48">
        <v>70</v>
      </c>
      <c r="C25" s="10" t="s">
        <v>0</v>
      </c>
      <c r="D25" s="10" t="s">
        <v>20</v>
      </c>
      <c r="E25" s="40">
        <f>B25/B26</f>
        <v>0.08124891184493065</v>
      </c>
      <c r="F25" s="10" t="s">
        <v>3</v>
      </c>
      <c r="G25" s="23">
        <f>E25/3600</f>
        <v>2.2569142179147403E-05</v>
      </c>
      <c r="H25" s="10" t="s">
        <v>4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30" customHeight="1">
      <c r="A26" s="10" t="s">
        <v>15</v>
      </c>
      <c r="B26" s="48">
        <v>861.55</v>
      </c>
      <c r="C26" s="10" t="s">
        <v>1</v>
      </c>
      <c r="D26" s="10" t="s">
        <v>21</v>
      </c>
      <c r="E26" s="40">
        <f>G25/(0.785*B27^2)</f>
        <v>0.12777999818342478</v>
      </c>
      <c r="F26" s="10" t="s">
        <v>6</v>
      </c>
      <c r="G26" s="10"/>
      <c r="H26" s="10"/>
      <c r="I26" s="5"/>
      <c r="R26" s="5"/>
      <c r="AA26" s="5"/>
      <c r="AJ26" s="5"/>
      <c r="AK26" s="5"/>
      <c r="AL26" s="5"/>
      <c r="AM26" s="5"/>
    </row>
    <row r="27" spans="1:39" ht="30" customHeight="1">
      <c r="A27" s="10" t="s">
        <v>16</v>
      </c>
      <c r="B27" s="48">
        <v>0.015</v>
      </c>
      <c r="C27" s="10" t="s">
        <v>2</v>
      </c>
      <c r="D27" s="10" t="s">
        <v>22</v>
      </c>
      <c r="E27" s="40">
        <f>E26*B27/(B28*10^(-6))</f>
        <v>12365.806275815301</v>
      </c>
      <c r="F27" s="10"/>
      <c r="G27" s="10"/>
      <c r="H27" s="10"/>
      <c r="I27" s="5"/>
      <c r="R27" s="5"/>
      <c r="AA27" s="5"/>
      <c r="AJ27" s="5"/>
      <c r="AK27" s="5"/>
      <c r="AL27" s="5"/>
      <c r="AM27" s="5"/>
    </row>
    <row r="28" spans="1:39" ht="30" customHeight="1">
      <c r="A28" s="10" t="s">
        <v>17</v>
      </c>
      <c r="B28" s="48">
        <v>0.155</v>
      </c>
      <c r="C28" s="11"/>
      <c r="D28" s="10" t="s">
        <v>23</v>
      </c>
      <c r="E28" s="40">
        <f>0.11*((E30+(68/E27))^0.25)</f>
        <v>0.031625361681930385</v>
      </c>
      <c r="F28" s="10"/>
      <c r="G28" s="10"/>
      <c r="H28" s="10"/>
      <c r="I28" s="5"/>
      <c r="R28" s="5"/>
      <c r="AA28" s="5"/>
      <c r="AJ28" s="5"/>
      <c r="AK28" s="5"/>
      <c r="AL28" s="5"/>
      <c r="AM28" s="5"/>
    </row>
    <row r="29" spans="1:39" ht="30" customHeight="1">
      <c r="A29" s="10" t="s">
        <v>18</v>
      </c>
      <c r="B29" s="48">
        <v>48</v>
      </c>
      <c r="C29" s="11"/>
      <c r="D29" s="25" t="s">
        <v>24</v>
      </c>
      <c r="E29" s="40">
        <f>E28*B26*E26^2/(2*B27)*B29</f>
        <v>711.8061330910249</v>
      </c>
      <c r="F29" s="10" t="s">
        <v>5</v>
      </c>
      <c r="G29" s="10"/>
      <c r="H29" s="10"/>
      <c r="I29" s="5"/>
      <c r="R29" s="5"/>
      <c r="AA29" s="5"/>
      <c r="AJ29" s="5"/>
      <c r="AK29" s="5"/>
      <c r="AL29" s="5"/>
      <c r="AM29" s="5"/>
    </row>
    <row r="30" spans="1:39" ht="30" customHeight="1">
      <c r="A30" s="10" t="s">
        <v>19</v>
      </c>
      <c r="B30" s="48">
        <v>2E-05</v>
      </c>
      <c r="C30" s="10"/>
      <c r="D30" s="10" t="s">
        <v>25</v>
      </c>
      <c r="E30" s="40">
        <f>B30/B27</f>
        <v>0.0013333333333333335</v>
      </c>
      <c r="F30" s="10"/>
      <c r="G30" s="10"/>
      <c r="H30" s="10"/>
      <c r="I30" s="5"/>
      <c r="R30" s="5"/>
      <c r="AA30" s="5"/>
      <c r="AJ30" s="5"/>
      <c r="AK30" s="5"/>
      <c r="AL30" s="5"/>
      <c r="AM30" s="5"/>
    </row>
    <row r="31" spans="1:44" ht="30" customHeight="1">
      <c r="A31" s="10" t="s">
        <v>7</v>
      </c>
      <c r="B31" s="48">
        <v>2</v>
      </c>
      <c r="C31" s="11"/>
      <c r="D31" s="25" t="s">
        <v>26</v>
      </c>
      <c r="E31" s="40">
        <f>B31*(B26*E26^2/2)</f>
        <v>14.067154003050614</v>
      </c>
      <c r="F31" s="10" t="s">
        <v>5</v>
      </c>
      <c r="G31" s="10"/>
      <c r="H31" s="11"/>
      <c r="I31" s="5"/>
      <c r="R31" s="5"/>
      <c r="AA31" s="5"/>
      <c r="AJ31" s="5"/>
      <c r="AK31" s="5"/>
      <c r="AL31" s="5"/>
      <c r="AM31" s="5"/>
      <c r="AR31" s="4"/>
    </row>
    <row r="32" spans="1:44" ht="30" customHeight="1">
      <c r="A32" s="12"/>
      <c r="B32" s="37"/>
      <c r="C32" s="12"/>
      <c r="D32" s="12" t="s">
        <v>64</v>
      </c>
      <c r="E32" s="37">
        <f>E31+E29</f>
        <v>725.8732870940755</v>
      </c>
      <c r="F32" s="12" t="s">
        <v>5</v>
      </c>
      <c r="G32" s="12"/>
      <c r="H32" s="12"/>
      <c r="I32" s="5"/>
      <c r="R32" s="5"/>
      <c r="AA32" s="5"/>
      <c r="AJ32" s="5"/>
      <c r="AK32" s="5"/>
      <c r="AL32" s="5"/>
      <c r="AM32" s="5"/>
      <c r="AR32" s="4"/>
    </row>
    <row r="33" spans="1:39" ht="30" customHeight="1">
      <c r="A33" s="19"/>
      <c r="B33" s="19"/>
      <c r="C33" s="19"/>
      <c r="D33" s="19"/>
      <c r="E33" s="19"/>
      <c r="F33" s="19"/>
      <c r="G33" s="19"/>
      <c r="H33" s="19"/>
      <c r="I33" s="6"/>
      <c r="R33" s="5"/>
      <c r="AA33" s="5"/>
      <c r="AJ33" s="5"/>
      <c r="AK33" s="5"/>
      <c r="AL33" s="5"/>
      <c r="AM33" s="5"/>
    </row>
    <row r="34" spans="1:36" s="3" customFormat="1" ht="30" customHeight="1">
      <c r="A34" s="42" t="s">
        <v>12</v>
      </c>
      <c r="B34" s="42"/>
      <c r="C34" s="42"/>
      <c r="D34" s="42"/>
      <c r="E34" s="42"/>
      <c r="F34" s="42"/>
      <c r="G34" s="42"/>
      <c r="H34" s="42"/>
      <c r="I34" s="7"/>
      <c r="R34" s="7"/>
      <c r="AA34" s="7"/>
      <c r="AJ34" s="7"/>
    </row>
    <row r="35" spans="1:36" ht="30" customHeight="1">
      <c r="A35" s="10" t="s">
        <v>14</v>
      </c>
      <c r="B35" s="48">
        <v>244</v>
      </c>
      <c r="C35" s="10" t="s">
        <v>0</v>
      </c>
      <c r="D35" s="10" t="s">
        <v>20</v>
      </c>
      <c r="E35" s="40">
        <f>B35/B36</f>
        <v>0.2832104927166154</v>
      </c>
      <c r="F35" s="10" t="s">
        <v>3</v>
      </c>
      <c r="G35" s="23">
        <f>E35/3600</f>
        <v>7.866958131017095E-05</v>
      </c>
      <c r="H35" s="10" t="s">
        <v>4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30" customHeight="1">
      <c r="A36" s="10" t="s">
        <v>15</v>
      </c>
      <c r="B36" s="48">
        <v>861.55</v>
      </c>
      <c r="C36" s="10" t="s">
        <v>1</v>
      </c>
      <c r="D36" s="10" t="s">
        <v>21</v>
      </c>
      <c r="E36" s="40">
        <f>G35/(0.785*B37^2)</f>
        <v>0.16034564343474333</v>
      </c>
      <c r="F36" s="10" t="s">
        <v>6</v>
      </c>
      <c r="G36" s="10"/>
      <c r="H36" s="10"/>
      <c r="I36" s="5"/>
      <c r="R36" s="5"/>
      <c r="S36" s="43"/>
      <c r="T36" s="43"/>
      <c r="U36" s="43"/>
      <c r="V36" s="43"/>
      <c r="W36" s="43"/>
      <c r="X36" s="43"/>
      <c r="Y36" s="43"/>
      <c r="Z36" s="43"/>
      <c r="AA36" s="5"/>
      <c r="AB36" s="43"/>
      <c r="AC36" s="43"/>
      <c r="AD36" s="43"/>
      <c r="AE36" s="43"/>
      <c r="AF36" s="43"/>
      <c r="AG36" s="43"/>
      <c r="AH36" s="43"/>
      <c r="AI36" s="43"/>
      <c r="AJ36" s="5"/>
    </row>
    <row r="37" spans="1:36" ht="30" customHeight="1">
      <c r="A37" s="10" t="s">
        <v>16</v>
      </c>
      <c r="B37" s="48">
        <v>0.025</v>
      </c>
      <c r="C37" s="10" t="s">
        <v>2</v>
      </c>
      <c r="D37" s="10" t="s">
        <v>22</v>
      </c>
      <c r="E37" s="40">
        <f>E36*B37/(B38*10^(-6))</f>
        <v>25862.20055399086</v>
      </c>
      <c r="F37" s="10"/>
      <c r="G37" s="10"/>
      <c r="H37" s="10"/>
      <c r="I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30" customHeight="1">
      <c r="A38" s="10" t="s">
        <v>17</v>
      </c>
      <c r="B38" s="48">
        <v>0.155</v>
      </c>
      <c r="C38" s="11"/>
      <c r="D38" s="10" t="s">
        <v>23</v>
      </c>
      <c r="E38" s="40">
        <f>0.11*((E40+(68/E37))^0.25)</f>
        <v>0.026619180848840702</v>
      </c>
      <c r="F38" s="10"/>
      <c r="G38" s="10"/>
      <c r="H38" s="10"/>
      <c r="I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30" customHeight="1">
      <c r="A39" s="10" t="s">
        <v>18</v>
      </c>
      <c r="B39" s="48">
        <v>83</v>
      </c>
      <c r="C39" s="11"/>
      <c r="D39" s="25" t="s">
        <v>24</v>
      </c>
      <c r="E39" s="40">
        <f>E38*B36*E36^2/(2*B37)*B39</f>
        <v>978.8081820563715</v>
      </c>
      <c r="F39" s="10" t="s">
        <v>5</v>
      </c>
      <c r="G39" s="10"/>
      <c r="H39" s="10"/>
      <c r="I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30" customHeight="1">
      <c r="A40" s="10" t="s">
        <v>19</v>
      </c>
      <c r="B40" s="48">
        <v>2E-05</v>
      </c>
      <c r="C40" s="10"/>
      <c r="D40" s="10" t="s">
        <v>25</v>
      </c>
      <c r="E40" s="40">
        <f>B40/B37</f>
        <v>0.0008</v>
      </c>
      <c r="F40" s="10"/>
      <c r="G40" s="10"/>
      <c r="H40" s="10"/>
      <c r="I40" s="5"/>
      <c r="R40" s="5"/>
      <c r="S40" s="5"/>
      <c r="T40" s="5"/>
      <c r="U40" s="6"/>
      <c r="V40" s="5"/>
      <c r="W40" s="5"/>
      <c r="X40" s="5"/>
      <c r="Y40" s="5"/>
      <c r="Z40" s="5"/>
      <c r="AA40" s="5"/>
      <c r="AB40" s="5"/>
      <c r="AC40" s="6"/>
      <c r="AD40" s="5"/>
      <c r="AE40" s="5"/>
      <c r="AF40" s="5"/>
      <c r="AG40" s="5"/>
      <c r="AH40" s="5"/>
      <c r="AI40" s="5"/>
      <c r="AJ40" s="5"/>
    </row>
    <row r="41" spans="1:36" ht="30" customHeight="1">
      <c r="A41" s="10" t="s">
        <v>7</v>
      </c>
      <c r="B41" s="48">
        <v>3.5</v>
      </c>
      <c r="C41" s="11"/>
      <c r="D41" s="25" t="s">
        <v>26</v>
      </c>
      <c r="E41" s="40">
        <f>B41*(B36*E36^2/2)+30</f>
        <v>68.76438202215735</v>
      </c>
      <c r="F41" s="10" t="s">
        <v>5</v>
      </c>
      <c r="G41" s="10"/>
      <c r="H41" s="11"/>
      <c r="I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ht="30" customHeight="1">
      <c r="A42" s="12"/>
      <c r="B42" s="12"/>
      <c r="C42" s="12"/>
      <c r="D42" s="12" t="s">
        <v>64</v>
      </c>
      <c r="E42" s="37">
        <f>E41+E39</f>
        <v>1047.5725640785288</v>
      </c>
      <c r="F42" s="12" t="s">
        <v>5</v>
      </c>
      <c r="G42" s="12"/>
      <c r="H42" s="12"/>
      <c r="I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30" customHeight="1">
      <c r="A43" s="19"/>
      <c r="B43" s="19"/>
      <c r="C43" s="19"/>
      <c r="D43" s="19"/>
      <c r="E43" s="19"/>
      <c r="F43" s="19"/>
      <c r="G43" s="19"/>
      <c r="H43" s="19"/>
      <c r="I43" s="6"/>
      <c r="R43" s="5"/>
      <c r="S43" s="5"/>
      <c r="T43" s="5"/>
      <c r="U43" s="6"/>
      <c r="V43" s="5"/>
      <c r="W43" s="5"/>
      <c r="X43" s="5"/>
      <c r="Y43" s="5"/>
      <c r="Z43" s="6"/>
      <c r="AA43" s="5"/>
      <c r="AB43" s="5"/>
      <c r="AC43" s="6"/>
      <c r="AD43" s="5"/>
      <c r="AE43" s="5"/>
      <c r="AF43" s="5"/>
      <c r="AG43" s="5"/>
      <c r="AH43" s="6"/>
      <c r="AI43" s="5"/>
      <c r="AJ43" s="5"/>
    </row>
    <row r="44" spans="1:8" ht="30" customHeight="1">
      <c r="A44" s="19"/>
      <c r="B44" s="19"/>
      <c r="G44" s="19"/>
      <c r="H44" s="19"/>
    </row>
    <row r="45" spans="1:8" ht="30" customHeight="1">
      <c r="A45" s="19"/>
      <c r="B45" s="19"/>
      <c r="C45" s="19"/>
      <c r="D45" s="11" t="s">
        <v>13</v>
      </c>
      <c r="E45" s="41">
        <f>E12+E22+E32+E42</f>
        <v>4068.598592096736</v>
      </c>
      <c r="F45" s="10" t="s">
        <v>5</v>
      </c>
      <c r="G45" s="19"/>
      <c r="H45" s="19"/>
    </row>
    <row r="46" spans="1:8" ht="30" customHeight="1">
      <c r="A46" s="19"/>
      <c r="B46" s="19"/>
      <c r="C46" s="20"/>
      <c r="D46" s="20"/>
      <c r="E46" s="21"/>
      <c r="F46" s="22"/>
      <c r="G46" s="22"/>
      <c r="H46" s="19"/>
    </row>
    <row r="47" spans="1:8" ht="30" customHeight="1">
      <c r="A47" s="19"/>
      <c r="B47" s="19"/>
      <c r="C47" s="20"/>
      <c r="D47" s="20"/>
      <c r="E47" s="21"/>
      <c r="F47" s="22"/>
      <c r="G47" s="22"/>
      <c r="H47" s="19"/>
    </row>
    <row r="48" spans="1:8" ht="30" customHeight="1">
      <c r="A48" s="19"/>
      <c r="B48" s="19"/>
      <c r="C48" s="21"/>
      <c r="D48" s="21"/>
      <c r="E48" s="21"/>
      <c r="F48" s="19"/>
      <c r="G48" s="19"/>
      <c r="H48" s="19"/>
    </row>
    <row r="49" spans="1:8" ht="30" customHeight="1">
      <c r="A49" s="19"/>
      <c r="B49" s="19"/>
      <c r="F49" s="19"/>
      <c r="G49" s="19"/>
      <c r="H49" s="19"/>
    </row>
  </sheetData>
  <sheetProtection/>
  <mergeCells count="6">
    <mergeCell ref="A24:H24"/>
    <mergeCell ref="A4:H4"/>
    <mergeCell ref="A14:H14"/>
    <mergeCell ref="A34:H34"/>
    <mergeCell ref="S36:Z36"/>
    <mergeCell ref="AB36:AI36"/>
  </mergeCells>
  <printOptions/>
  <pageMargins left="0.35" right="0.46" top="0.7480314960629921" bottom="1.4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.00390625" style="0" customWidth="1"/>
    <col min="2" max="2" width="48.421875" style="0" customWidth="1"/>
    <col min="3" max="3" width="39.57421875" style="0" customWidth="1"/>
  </cols>
  <sheetData>
    <row r="1" spans="1:3" ht="21">
      <c r="A1" s="44" t="s">
        <v>63</v>
      </c>
      <c r="B1" s="45"/>
      <c r="C1" s="45"/>
    </row>
    <row r="2" spans="1:3" ht="15.75" thickBot="1">
      <c r="A2" s="27"/>
      <c r="B2" s="27"/>
      <c r="C2" s="27"/>
    </row>
    <row r="3" spans="1:3" ht="15">
      <c r="A3" s="28" t="s">
        <v>27</v>
      </c>
      <c r="B3" s="29" t="s">
        <v>28</v>
      </c>
      <c r="C3" s="30" t="s">
        <v>29</v>
      </c>
    </row>
    <row r="4" spans="1:3" ht="15">
      <c r="A4" s="31">
        <v>1</v>
      </c>
      <c r="B4" s="26" t="s">
        <v>30</v>
      </c>
      <c r="C4" s="32">
        <v>0.5</v>
      </c>
    </row>
    <row r="5" spans="1:3" ht="15">
      <c r="A5" s="31">
        <v>2</v>
      </c>
      <c r="B5" s="26" t="s">
        <v>31</v>
      </c>
      <c r="C5" s="32">
        <v>0.5</v>
      </c>
    </row>
    <row r="6" spans="1:3" ht="15">
      <c r="A6" s="31">
        <v>3</v>
      </c>
      <c r="B6" s="26" t="s">
        <v>32</v>
      </c>
      <c r="C6" s="32">
        <v>6</v>
      </c>
    </row>
    <row r="7" spans="1:3" ht="15">
      <c r="A7" s="31">
        <v>4</v>
      </c>
      <c r="B7" s="26" t="s">
        <v>33</v>
      </c>
      <c r="C7" s="32">
        <v>7</v>
      </c>
    </row>
    <row r="8" spans="1:3" ht="15">
      <c r="A8" s="31">
        <v>5</v>
      </c>
      <c r="B8" s="26" t="s">
        <v>34</v>
      </c>
      <c r="C8" s="32">
        <v>3</v>
      </c>
    </row>
    <row r="9" spans="1:3" ht="15">
      <c r="A9" s="31">
        <v>6</v>
      </c>
      <c r="B9" s="26" t="s">
        <v>35</v>
      </c>
      <c r="C9" s="32">
        <v>2</v>
      </c>
    </row>
    <row r="10" spans="1:3" ht="15">
      <c r="A10" s="31">
        <v>7</v>
      </c>
      <c r="B10" s="26" t="s">
        <v>36</v>
      </c>
      <c r="C10" s="32" t="s">
        <v>37</v>
      </c>
    </row>
    <row r="11" spans="1:3" ht="15">
      <c r="A11" s="31">
        <v>8</v>
      </c>
      <c r="B11" s="26" t="s">
        <v>38</v>
      </c>
      <c r="C11" s="32">
        <v>0.1</v>
      </c>
    </row>
    <row r="12" spans="1:3" ht="15">
      <c r="A12" s="31">
        <v>9</v>
      </c>
      <c r="B12" s="26" t="s">
        <v>39</v>
      </c>
      <c r="C12" s="32">
        <v>0.3</v>
      </c>
    </row>
    <row r="13" spans="1:3" ht="15">
      <c r="A13" s="31">
        <v>10</v>
      </c>
      <c r="B13" s="26" t="s">
        <v>40</v>
      </c>
      <c r="C13" s="32">
        <v>2.8</v>
      </c>
    </row>
    <row r="14" spans="1:3" ht="15">
      <c r="A14" s="31">
        <v>11</v>
      </c>
      <c r="B14" s="26" t="s">
        <v>41</v>
      </c>
      <c r="C14" s="32" t="s">
        <v>42</v>
      </c>
    </row>
    <row r="15" spans="1:3" ht="15">
      <c r="A15" s="31">
        <v>12</v>
      </c>
      <c r="B15" s="26" t="s">
        <v>43</v>
      </c>
      <c r="C15" s="32">
        <v>0.8</v>
      </c>
    </row>
    <row r="16" spans="1:3" ht="15">
      <c r="A16" s="31">
        <v>13</v>
      </c>
      <c r="B16" s="26" t="s">
        <v>44</v>
      </c>
      <c r="C16" s="32">
        <v>0.5</v>
      </c>
    </row>
    <row r="17" spans="1:3" ht="15">
      <c r="A17" s="31">
        <v>14</v>
      </c>
      <c r="B17" s="26" t="s">
        <v>45</v>
      </c>
      <c r="C17" s="32">
        <v>1</v>
      </c>
    </row>
    <row r="18" spans="1:3" ht="15">
      <c r="A18" s="31">
        <v>15</v>
      </c>
      <c r="B18" s="26" t="s">
        <v>46</v>
      </c>
      <c r="C18" s="32">
        <v>0.5</v>
      </c>
    </row>
    <row r="19" spans="1:3" ht="15">
      <c r="A19" s="31">
        <v>16</v>
      </c>
      <c r="B19" s="26" t="s">
        <v>47</v>
      </c>
      <c r="C19" s="32">
        <v>0.3</v>
      </c>
    </row>
    <row r="20" spans="1:3" ht="15">
      <c r="A20" s="31">
        <v>17</v>
      </c>
      <c r="B20" s="26" t="s">
        <v>48</v>
      </c>
      <c r="C20" s="32" t="s">
        <v>42</v>
      </c>
    </row>
    <row r="21" spans="1:3" ht="15">
      <c r="A21" s="31">
        <v>18</v>
      </c>
      <c r="B21" s="26" t="s">
        <v>49</v>
      </c>
      <c r="C21" s="32">
        <v>0.2</v>
      </c>
    </row>
    <row r="22" spans="1:3" ht="15">
      <c r="A22" s="31">
        <v>19</v>
      </c>
      <c r="B22" s="26" t="s">
        <v>50</v>
      </c>
      <c r="C22" s="32">
        <v>0.3</v>
      </c>
    </row>
    <row r="23" spans="1:3" ht="15">
      <c r="A23" s="31">
        <v>20</v>
      </c>
      <c r="B23" s="26" t="s">
        <v>51</v>
      </c>
      <c r="C23" s="32">
        <v>0.7</v>
      </c>
    </row>
    <row r="24" spans="1:3" ht="15">
      <c r="A24" s="31">
        <v>21</v>
      </c>
      <c r="B24" s="26" t="s">
        <v>52</v>
      </c>
      <c r="C24" s="32" t="s">
        <v>42</v>
      </c>
    </row>
    <row r="25" spans="1:3" ht="15">
      <c r="A25" s="31">
        <v>22</v>
      </c>
      <c r="B25" s="26" t="s">
        <v>53</v>
      </c>
      <c r="C25" s="32">
        <v>0.6</v>
      </c>
    </row>
    <row r="26" spans="1:3" ht="15">
      <c r="A26" s="31">
        <v>23</v>
      </c>
      <c r="B26" s="26" t="s">
        <v>54</v>
      </c>
      <c r="C26" s="32">
        <v>0.5</v>
      </c>
    </row>
    <row r="27" spans="1:3" ht="15">
      <c r="A27" s="31">
        <v>24</v>
      </c>
      <c r="B27" s="26" t="s">
        <v>55</v>
      </c>
      <c r="C27" s="32" t="s">
        <v>42</v>
      </c>
    </row>
    <row r="28" spans="1:3" ht="15">
      <c r="A28" s="31">
        <v>25</v>
      </c>
      <c r="B28" s="26" t="s">
        <v>56</v>
      </c>
      <c r="C28" s="32">
        <v>1.2</v>
      </c>
    </row>
    <row r="29" spans="1:3" ht="15">
      <c r="A29" s="31">
        <v>26</v>
      </c>
      <c r="B29" s="26" t="s">
        <v>57</v>
      </c>
      <c r="C29" s="32">
        <v>1.8</v>
      </c>
    </row>
    <row r="30" spans="1:3" ht="15">
      <c r="A30" s="31">
        <v>27</v>
      </c>
      <c r="B30" s="26" t="s">
        <v>58</v>
      </c>
      <c r="C30" s="32" t="s">
        <v>42</v>
      </c>
    </row>
    <row r="31" spans="1:3" ht="15">
      <c r="A31" s="31">
        <v>28</v>
      </c>
      <c r="B31" s="26" t="s">
        <v>56</v>
      </c>
      <c r="C31" s="32">
        <v>1</v>
      </c>
    </row>
    <row r="32" spans="1:3" ht="15">
      <c r="A32" s="31">
        <v>29</v>
      </c>
      <c r="B32" s="26" t="s">
        <v>57</v>
      </c>
      <c r="C32" s="32">
        <v>1.5</v>
      </c>
    </row>
    <row r="33" spans="1:3" ht="15">
      <c r="A33" s="31">
        <v>30</v>
      </c>
      <c r="B33" s="26" t="s">
        <v>59</v>
      </c>
      <c r="C33" s="32">
        <v>3</v>
      </c>
    </row>
    <row r="34" spans="1:3" ht="15">
      <c r="A34" s="31">
        <v>31</v>
      </c>
      <c r="B34" s="26" t="s">
        <v>60</v>
      </c>
      <c r="C34" s="32">
        <v>1</v>
      </c>
    </row>
    <row r="35" spans="1:3" ht="15">
      <c r="A35" s="31">
        <v>32</v>
      </c>
      <c r="B35" s="26" t="s">
        <v>61</v>
      </c>
      <c r="C35" s="32">
        <v>0.5</v>
      </c>
    </row>
    <row r="36" spans="1:3" ht="15.75" thickBot="1">
      <c r="A36" s="33">
        <v>33</v>
      </c>
      <c r="B36" s="34" t="s">
        <v>62</v>
      </c>
      <c r="C36" s="35">
        <v>10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Чупраков; Д.А.</dc:creator>
  <cp:keywords/>
  <dc:description/>
  <cp:lastModifiedBy>Денис</cp:lastModifiedBy>
  <cp:lastPrinted>2008-04-02T07:34:07Z</cp:lastPrinted>
  <dcterms:created xsi:type="dcterms:W3CDTF">2008-03-31T23:46:43Z</dcterms:created>
  <dcterms:modified xsi:type="dcterms:W3CDTF">2014-09-06T15:17:41Z</dcterms:modified>
  <cp:category/>
  <cp:version/>
  <cp:contentType/>
  <cp:contentStatus/>
</cp:coreProperties>
</file>